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y\Documents\Finance\"/>
    </mc:Choice>
  </mc:AlternateContent>
  <bookViews>
    <workbookView xWindow="0" yWindow="0" windowWidth="28800" windowHeight="12435"/>
  </bookViews>
  <sheets>
    <sheet name="2015-2016" sheetId="1" r:id="rId1"/>
    <sheet name="Accounting statemen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3" i="1" l="1"/>
  <c r="B34" i="1" s="1"/>
  <c r="H10" i="2" l="1"/>
  <c r="H6" i="2"/>
  <c r="B14" i="1"/>
</calcChain>
</file>

<file path=xl/sharedStrings.xml><?xml version="1.0" encoding="utf-8"?>
<sst xmlns="http://schemas.openxmlformats.org/spreadsheetml/2006/main" count="45" uniqueCount="44">
  <si>
    <t>Precept</t>
  </si>
  <si>
    <t xml:space="preserve">Bank Interest </t>
  </si>
  <si>
    <t>Community Hall project</t>
  </si>
  <si>
    <t xml:space="preserve">Toilets </t>
  </si>
  <si>
    <t>VAT</t>
  </si>
  <si>
    <t>Expenditure</t>
  </si>
  <si>
    <t>Insurance</t>
  </si>
  <si>
    <t>General administration</t>
  </si>
  <si>
    <t>Paths etc</t>
  </si>
  <si>
    <t xml:space="preserve">Grants </t>
  </si>
  <si>
    <t>INCOME</t>
  </si>
  <si>
    <t>Grants (s.137)</t>
  </si>
  <si>
    <t xml:space="preserve">Miscellaneous </t>
  </si>
  <si>
    <t xml:space="preserve">Donations </t>
  </si>
  <si>
    <t xml:space="preserve">MAKER WITH RAME PARISH COUNCIL </t>
  </si>
  <si>
    <t>Net Surplus</t>
  </si>
  <si>
    <t>Percept</t>
  </si>
  <si>
    <t xml:space="preserve">Total income recorded in the cashbook less the precept and including any grants received </t>
  </si>
  <si>
    <t>Expenditure salaries/PAYE/NI employers expenses</t>
  </si>
  <si>
    <t>Total expendiure less staff costs</t>
  </si>
  <si>
    <t>Total balance and reserves at the end of year</t>
  </si>
  <si>
    <t xml:space="preserve">Value of all fixed assets </t>
  </si>
  <si>
    <t xml:space="preserve">Mt E Estate </t>
  </si>
  <si>
    <t xml:space="preserve">LMP Grass cutting </t>
  </si>
  <si>
    <t>Dog Warden</t>
  </si>
  <si>
    <t>PAYE</t>
  </si>
  <si>
    <t>Hire Charges</t>
  </si>
  <si>
    <t xml:space="preserve">Coombe Park Play area </t>
  </si>
  <si>
    <t>General maintainance</t>
  </si>
  <si>
    <t>Income and Expenditure Accounts for the year ended 31st March 2016</t>
  </si>
  <si>
    <t>Income Balance brought forward 2016</t>
  </si>
  <si>
    <r>
      <t>Income and Expenditure Accounts for the Year end 31</t>
    </r>
    <r>
      <rPr>
        <b/>
        <u val="double"/>
        <vertAlign val="superscript"/>
        <sz val="12"/>
        <color theme="1"/>
        <rFont val="Comic Sans MS"/>
        <family val="4"/>
      </rPr>
      <t>st</t>
    </r>
    <r>
      <rPr>
        <b/>
        <u val="double"/>
        <sz val="12"/>
        <color theme="1"/>
        <rFont val="Comic Sans MS"/>
        <family val="4"/>
      </rPr>
      <t xml:space="preserve"> March 2017</t>
    </r>
  </si>
  <si>
    <t xml:space="preserve">C Parsonage </t>
  </si>
  <si>
    <t>Bank reimbursement</t>
  </si>
  <si>
    <t>Bank mistake</t>
  </si>
  <si>
    <t xml:space="preserve">Toilet donations </t>
  </si>
  <si>
    <t>Bought forward</t>
  </si>
  <si>
    <t xml:space="preserve">Clerks Expenses </t>
  </si>
  <si>
    <t xml:space="preserve">Clerks Salary </t>
  </si>
  <si>
    <t>Parish/Community Hall</t>
  </si>
  <si>
    <t>Street light supply</t>
  </si>
  <si>
    <t>Wreaths/N Benson</t>
  </si>
  <si>
    <t>Rame beach clean/Whitsand dumping/Chat/Peninsula trust</t>
  </si>
  <si>
    <t>Repairs/inspection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</si>
</sst>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omic Sans MS"/>
      <family val="4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b/>
      <sz val="12"/>
      <color rgb="FFC00000"/>
      <name val="Comic Sans MS"/>
      <family val="4"/>
    </font>
    <font>
      <b/>
      <sz val="11"/>
      <color theme="1"/>
      <name val="Comic Sans MS"/>
      <family val="4"/>
    </font>
    <font>
      <b/>
      <sz val="11"/>
      <color rgb="FF7030A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omic Sans MS"/>
      <family val="4"/>
    </font>
    <font>
      <b/>
      <u val="double"/>
      <vertAlign val="superscript"/>
      <sz val="12"/>
      <color theme="1"/>
      <name val="Comic Sans MS"/>
      <family val="4"/>
    </font>
    <font>
      <u val="double"/>
      <sz val="12"/>
      <color theme="1"/>
      <name val="Comic Sans MS"/>
      <family val="4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double"/>
      <sz val="12"/>
      <color rgb="FF7030A0"/>
      <name val="Comic Sans MS"/>
      <family val="4"/>
    </font>
    <font>
      <b/>
      <sz val="12"/>
      <color rgb="FF7030A0"/>
      <name val="Comic Sans MS"/>
      <family val="4"/>
    </font>
    <font>
      <b/>
      <u/>
      <sz val="12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5" fillId="0" borderId="0" xfId="0" applyFont="1"/>
    <xf numFmtId="44" fontId="5" fillId="0" borderId="0" xfId="0" applyNumberFormat="1" applyFont="1"/>
    <xf numFmtId="44" fontId="0" fillId="0" borderId="0" xfId="0" applyNumberFormat="1"/>
    <xf numFmtId="44" fontId="6" fillId="0" borderId="0" xfId="0" applyNumberFormat="1" applyFont="1"/>
    <xf numFmtId="44" fontId="7" fillId="0" borderId="0" xfId="0" applyNumberFormat="1" applyFont="1"/>
    <xf numFmtId="44" fontId="8" fillId="0" borderId="0" xfId="0" applyNumberFormat="1" applyFont="1"/>
    <xf numFmtId="0" fontId="0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2" fontId="13" fillId="0" borderId="0" xfId="0" applyNumberFormat="1" applyFont="1"/>
    <xf numFmtId="44" fontId="13" fillId="0" borderId="0" xfId="0" applyNumberFormat="1" applyFont="1"/>
    <xf numFmtId="2" fontId="15" fillId="0" borderId="0" xfId="0" applyNumberFormat="1" applyFont="1"/>
    <xf numFmtId="44" fontId="16" fillId="0" borderId="0" xfId="0" applyNumberFormat="1" applyFont="1"/>
    <xf numFmtId="4" fontId="17" fillId="0" borderId="0" xfId="0" applyNumberFormat="1" applyFont="1" applyAlignment="1">
      <alignment horizontal="right" vertical="center"/>
    </xf>
    <xf numFmtId="44" fontId="18" fillId="0" borderId="0" xfId="0" applyNumberFormat="1" applyFont="1"/>
    <xf numFmtId="44" fontId="19" fillId="0" borderId="0" xfId="0" applyNumberFormat="1" applyFont="1"/>
    <xf numFmtId="44" fontId="20" fillId="0" borderId="0" xfId="0" applyNumberFormat="1" applyFont="1"/>
    <xf numFmtId="4" fontId="21" fillId="0" borderId="0" xfId="0" applyNumberFormat="1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23" fillId="0" borderId="2" xfId="0" applyNumberFormat="1" applyFont="1" applyBorder="1" applyAlignment="1">
      <alignment horizontal="right"/>
    </xf>
    <xf numFmtId="4" fontId="2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31388888888888888"/>
                  <c:y val="2.9970760233918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336879526687755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4828711256117455"/>
                  <c:y val="-0.120567409551407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0099510839356696"/>
                  <c:y val="-0.128540641316564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1963031945639747"/>
                  <c:y val="-8.51064067421697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'2015-2016'!$A$4:$A$13</c15:sqref>
                  </c15:fullRef>
                </c:ext>
              </c:extLst>
              <c:f>('2015-2016'!$A$5,'2015-2016'!$A$7:$A$13)</c:f>
              <c:strCache>
                <c:ptCount val="8"/>
                <c:pt idx="0">
                  <c:v>Precept</c:v>
                </c:pt>
                <c:pt idx="1">
                  <c:v>Toilet donations </c:v>
                </c:pt>
                <c:pt idx="2">
                  <c:v>Bank Interest </c:v>
                </c:pt>
                <c:pt idx="3">
                  <c:v>Bank reimbursement</c:v>
                </c:pt>
                <c:pt idx="4">
                  <c:v>Mt E Estate </c:v>
                </c:pt>
                <c:pt idx="5">
                  <c:v>LMP Grass cutting </c:v>
                </c:pt>
                <c:pt idx="6">
                  <c:v>Community Hall project</c:v>
                </c:pt>
                <c:pt idx="7">
                  <c:v>VAT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'2015-2016'!$B$4:$B$13</c15:sqref>
                  </c15:fullRef>
                </c:ext>
              </c:extLst>
              <c:f>('2015-2016'!$B$5,'2015-2016'!$B$7:$B$13)</c:f>
              <c:numCache>
                <c:formatCode>#,##0.00</c:formatCode>
                <c:ptCount val="8"/>
                <c:pt idx="0">
                  <c:v>53488.32</c:v>
                </c:pt>
                <c:pt idx="1">
                  <c:v>39</c:v>
                </c:pt>
                <c:pt idx="2">
                  <c:v>28.83</c:v>
                </c:pt>
                <c:pt idx="3">
                  <c:v>25</c:v>
                </c:pt>
                <c:pt idx="4">
                  <c:v>450</c:v>
                </c:pt>
                <c:pt idx="5">
                  <c:v>819</c:v>
                </c:pt>
                <c:pt idx="6">
                  <c:v>0</c:v>
                </c:pt>
                <c:pt idx="7">
                  <c:v>2102.0300000000002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'2015-2016'!$B$6</c15:sqref>
                  <c15:dLbl>
                    <c:idx val="0"/>
                    <c:layout>
                      <c:manualLayout>
                        <c:x val="-0.125"/>
                        <c:y val="-2.0467836257310048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1"/>
                    <c:showPercent val="1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EXPENDITURE</a:t>
            </a:r>
            <a:r>
              <a:rPr lang="en-GB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4.3501910658721686E-3"/>
                  <c:y val="-7.16417685926999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727579389274281E-2"/>
                  <c:y val="-2.38805895308999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5920393020599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3.98009825514999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075622865186703E-2"/>
                  <c:y val="-8.54369106208823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552372580544928E-2"/>
                  <c:y val="4.14239566646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'2015-2016'!$A$16:$A$32</c:f>
              <c:strCache>
                <c:ptCount val="17"/>
                <c:pt idx="0">
                  <c:v>Expenditure</c:v>
                </c:pt>
                <c:pt idx="1">
                  <c:v>Insurance</c:v>
                </c:pt>
                <c:pt idx="2">
                  <c:v>General administration</c:v>
                </c:pt>
                <c:pt idx="3">
                  <c:v>Street light supply</c:v>
                </c:pt>
                <c:pt idx="4">
                  <c:v>Hire Charges</c:v>
                </c:pt>
                <c:pt idx="5">
                  <c:v>Paths etc</c:v>
                </c:pt>
                <c:pt idx="6">
                  <c:v>Grants (s.137)</c:v>
                </c:pt>
                <c:pt idx="7">
                  <c:v>Grants </c:v>
                </c:pt>
                <c:pt idx="8">
                  <c:v>Miscellaneous </c:v>
                </c:pt>
                <c:pt idx="9">
                  <c:v>Coombe Park Play area </c:v>
                </c:pt>
                <c:pt idx="10">
                  <c:v>Toilets </c:v>
                </c:pt>
                <c:pt idx="11">
                  <c:v>Dog Warden</c:v>
                </c:pt>
                <c:pt idx="12">
                  <c:v>Clerks Salary </c:v>
                </c:pt>
                <c:pt idx="13">
                  <c:v>Clerks Expenses </c:v>
                </c:pt>
                <c:pt idx="14">
                  <c:v>PAYE</c:v>
                </c:pt>
                <c:pt idx="15">
                  <c:v>VAT</c:v>
                </c:pt>
                <c:pt idx="16">
                  <c:v>General maintainance</c:v>
                </c:pt>
              </c:strCache>
            </c:strRef>
          </c:cat>
          <c:val>
            <c:numRef>
              <c:f>'2015-2016'!$B$16:$B$32</c:f>
              <c:numCache>
                <c:formatCode>#,##0.00</c:formatCode>
                <c:ptCount val="17"/>
                <c:pt idx="1">
                  <c:v>2176.0100000000002</c:v>
                </c:pt>
                <c:pt idx="2">
                  <c:v>1743.73</c:v>
                </c:pt>
                <c:pt idx="3">
                  <c:v>875.07</c:v>
                </c:pt>
                <c:pt idx="4">
                  <c:v>295</c:v>
                </c:pt>
                <c:pt idx="5">
                  <c:v>4540</c:v>
                </c:pt>
                <c:pt idx="6">
                  <c:v>84</c:v>
                </c:pt>
                <c:pt idx="7">
                  <c:v>1400</c:v>
                </c:pt>
                <c:pt idx="8">
                  <c:v>2304.08</c:v>
                </c:pt>
                <c:pt idx="9">
                  <c:v>1367.86</c:v>
                </c:pt>
                <c:pt idx="10">
                  <c:v>13283.05</c:v>
                </c:pt>
                <c:pt idx="11">
                  <c:v>852.55</c:v>
                </c:pt>
                <c:pt idx="12">
                  <c:v>10612.31</c:v>
                </c:pt>
                <c:pt idx="13">
                  <c:v>635.14</c:v>
                </c:pt>
                <c:pt idx="14">
                  <c:v>433.6</c:v>
                </c:pt>
                <c:pt idx="15">
                  <c:v>1209.3399999999999</c:v>
                </c:pt>
                <c:pt idx="16">
                  <c:v>546.24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083341439988591E-2"/>
          <c:y val="0.8021176629865906"/>
          <c:w val="0.88789043821153024"/>
          <c:h val="0.16714264691278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</xdr:row>
      <xdr:rowOff>238125</xdr:rowOff>
    </xdr:from>
    <xdr:to>
      <xdr:col>10</xdr:col>
      <xdr:colOff>533400</xdr:colOff>
      <xdr:row>19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304801</xdr:colOff>
      <xdr:row>20</xdr:row>
      <xdr:rowOff>0</xdr:rowOff>
    </xdr:from>
    <xdr:to>
      <xdr:col>11</xdr:col>
      <xdr:colOff>9525</xdr:colOff>
      <xdr:row>40</xdr:row>
      <xdr:rowOff>219075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C26" sqref="C26"/>
    </sheetView>
  </sheetViews>
  <sheetFormatPr defaultRowHeight="19.5" x14ac:dyDescent="0.4"/>
  <cols>
    <col min="1" max="1" width="38.140625" style="3" customWidth="1"/>
    <col min="2" max="2" width="21.42578125" style="6" customWidth="1"/>
    <col min="3" max="3" width="18.5703125" style="3" customWidth="1"/>
    <col min="4" max="4" width="20.7109375" style="3" customWidth="1"/>
    <col min="5" max="9" width="9.140625" style="20"/>
    <col min="10" max="10" width="20" style="20" customWidth="1"/>
    <col min="11" max="15" width="9.140625" style="20"/>
    <col min="16" max="16" width="22.140625" style="20" customWidth="1"/>
    <col min="17" max="16384" width="9.140625" style="20"/>
  </cols>
  <sheetData>
    <row r="1" spans="1:17" s="16" customFormat="1" x14ac:dyDescent="0.4">
      <c r="A1" s="15" t="s">
        <v>14</v>
      </c>
      <c r="B1" s="6"/>
      <c r="C1" s="15"/>
      <c r="D1" s="15"/>
    </row>
    <row r="2" spans="1:17" s="19" customFormat="1" ht="21.75" x14ac:dyDescent="0.4">
      <c r="A2" s="17" t="s">
        <v>31</v>
      </c>
      <c r="B2" s="18"/>
    </row>
    <row r="3" spans="1:17" s="19" customFormat="1" x14ac:dyDescent="0.4">
      <c r="A3" s="17" t="s">
        <v>36</v>
      </c>
      <c r="B3" s="31">
        <v>58866.17</v>
      </c>
    </row>
    <row r="4" spans="1:17" x14ac:dyDescent="0.4">
      <c r="A4" s="1" t="s">
        <v>10</v>
      </c>
      <c r="N4" s="21"/>
      <c r="P4" s="22"/>
    </row>
    <row r="5" spans="1:17" x14ac:dyDescent="0.4">
      <c r="A5" s="2" t="s">
        <v>0</v>
      </c>
      <c r="B5" s="5">
        <v>53488.32</v>
      </c>
      <c r="N5" s="21"/>
      <c r="P5" s="23"/>
    </row>
    <row r="6" spans="1:17" x14ac:dyDescent="0.4">
      <c r="A6" s="2" t="s">
        <v>13</v>
      </c>
      <c r="B6" s="5">
        <v>3000</v>
      </c>
      <c r="C6" s="3" t="s">
        <v>32</v>
      </c>
      <c r="N6" s="21"/>
      <c r="P6" s="23"/>
      <c r="Q6" s="24"/>
    </row>
    <row r="7" spans="1:17" x14ac:dyDescent="0.4">
      <c r="A7" s="2" t="s">
        <v>35</v>
      </c>
      <c r="B7" s="5">
        <v>39</v>
      </c>
      <c r="N7" s="21"/>
      <c r="P7" s="23"/>
      <c r="Q7" s="24"/>
    </row>
    <row r="8" spans="1:17" x14ac:dyDescent="0.4">
      <c r="A8" s="2" t="s">
        <v>1</v>
      </c>
      <c r="B8" s="5">
        <v>28.83</v>
      </c>
      <c r="N8" s="21"/>
      <c r="P8" s="23"/>
      <c r="Q8" s="24"/>
    </row>
    <row r="9" spans="1:17" x14ac:dyDescent="0.4">
      <c r="A9" s="2" t="s">
        <v>33</v>
      </c>
      <c r="B9" s="5">
        <v>25</v>
      </c>
      <c r="C9" s="3" t="s">
        <v>34</v>
      </c>
      <c r="N9" s="21"/>
      <c r="P9" s="23"/>
      <c r="Q9" s="24"/>
    </row>
    <row r="10" spans="1:17" x14ac:dyDescent="0.4">
      <c r="A10" s="2" t="s">
        <v>22</v>
      </c>
      <c r="B10" s="5">
        <v>450</v>
      </c>
      <c r="N10" s="21"/>
      <c r="P10" s="23"/>
      <c r="Q10" s="24"/>
    </row>
    <row r="11" spans="1:17" x14ac:dyDescent="0.4">
      <c r="A11" s="2" t="s">
        <v>23</v>
      </c>
      <c r="B11" s="5">
        <v>819</v>
      </c>
      <c r="N11" s="21"/>
      <c r="P11" s="23"/>
      <c r="Q11" s="24"/>
    </row>
    <row r="12" spans="1:17" x14ac:dyDescent="0.4">
      <c r="A12" s="2" t="s">
        <v>2</v>
      </c>
      <c r="B12" s="5">
        <v>0</v>
      </c>
      <c r="N12" s="21"/>
      <c r="P12" s="23"/>
      <c r="Q12" s="24"/>
    </row>
    <row r="13" spans="1:17" x14ac:dyDescent="0.4">
      <c r="A13" s="2" t="s">
        <v>4</v>
      </c>
      <c r="B13" s="5">
        <v>2102.0300000000002</v>
      </c>
      <c r="N13" s="21"/>
      <c r="P13" s="23"/>
      <c r="Q13" s="24"/>
    </row>
    <row r="14" spans="1:17" x14ac:dyDescent="0.4">
      <c r="A14" s="2"/>
      <c r="B14" s="32">
        <f>SUM(B5:B13)</f>
        <v>59952.18</v>
      </c>
      <c r="N14" s="21"/>
      <c r="P14" s="25"/>
      <c r="Q14" s="24"/>
    </row>
    <row r="15" spans="1:17" x14ac:dyDescent="0.4">
      <c r="A15" s="2"/>
      <c r="B15" s="34">
        <f>SUM(B3+B14)</f>
        <v>118818.35</v>
      </c>
      <c r="N15" s="21"/>
      <c r="P15" s="25"/>
      <c r="Q15" s="24"/>
    </row>
    <row r="16" spans="1:17" x14ac:dyDescent="0.4">
      <c r="A16" s="7" t="s">
        <v>5</v>
      </c>
      <c r="N16" s="21"/>
      <c r="P16" s="23"/>
      <c r="Q16" s="24"/>
    </row>
    <row r="17" spans="1:17" x14ac:dyDescent="0.4">
      <c r="A17" s="2" t="s">
        <v>6</v>
      </c>
      <c r="B17" s="5">
        <v>2176.0100000000002</v>
      </c>
      <c r="C17" s="3" t="s">
        <v>39</v>
      </c>
      <c r="N17" s="21"/>
      <c r="P17" s="26"/>
      <c r="Q17" s="24"/>
    </row>
    <row r="18" spans="1:17" x14ac:dyDescent="0.4">
      <c r="A18" s="2" t="s">
        <v>7</v>
      </c>
      <c r="B18" s="5">
        <v>1743.73</v>
      </c>
      <c r="N18" s="21"/>
      <c r="P18" s="24"/>
      <c r="Q18" s="24"/>
    </row>
    <row r="19" spans="1:17" x14ac:dyDescent="0.4">
      <c r="A19" s="2" t="s">
        <v>40</v>
      </c>
      <c r="B19" s="5">
        <v>875.07</v>
      </c>
      <c r="P19" s="24"/>
      <c r="Q19" s="24"/>
    </row>
    <row r="20" spans="1:17" x14ac:dyDescent="0.4">
      <c r="A20" s="2" t="s">
        <v>26</v>
      </c>
      <c r="B20" s="5">
        <v>295</v>
      </c>
      <c r="P20" s="24"/>
      <c r="Q20" s="24"/>
    </row>
    <row r="21" spans="1:17" x14ac:dyDescent="0.4">
      <c r="A21" s="2" t="s">
        <v>8</v>
      </c>
      <c r="B21" s="4">
        <v>4540</v>
      </c>
    </row>
    <row r="22" spans="1:17" x14ac:dyDescent="0.4">
      <c r="A22" s="2" t="s">
        <v>11</v>
      </c>
      <c r="B22" s="4">
        <v>84</v>
      </c>
      <c r="C22" s="3" t="s">
        <v>41</v>
      </c>
    </row>
    <row r="23" spans="1:17" x14ac:dyDescent="0.4">
      <c r="A23" s="2" t="s">
        <v>9</v>
      </c>
      <c r="B23" s="4">
        <v>1400</v>
      </c>
      <c r="C23" s="3" t="s">
        <v>42</v>
      </c>
    </row>
    <row r="24" spans="1:17" x14ac:dyDescent="0.4">
      <c r="A24" s="2" t="s">
        <v>12</v>
      </c>
      <c r="B24" s="6">
        <v>2304.08</v>
      </c>
    </row>
    <row r="25" spans="1:17" x14ac:dyDescent="0.4">
      <c r="A25" s="2" t="s">
        <v>27</v>
      </c>
      <c r="B25" s="6">
        <v>1367.86</v>
      </c>
      <c r="C25" s="3" t="s">
        <v>43</v>
      </c>
    </row>
    <row r="26" spans="1:17" x14ac:dyDescent="0.4">
      <c r="A26" s="2" t="s">
        <v>3</v>
      </c>
      <c r="B26" s="4">
        <v>13283.05</v>
      </c>
    </row>
    <row r="27" spans="1:17" x14ac:dyDescent="0.4">
      <c r="A27" s="2" t="s">
        <v>24</v>
      </c>
      <c r="B27" s="6">
        <v>852.55</v>
      </c>
    </row>
    <row r="28" spans="1:17" x14ac:dyDescent="0.4">
      <c r="A28" s="2" t="s">
        <v>38</v>
      </c>
      <c r="B28" s="6">
        <v>10612.31</v>
      </c>
    </row>
    <row r="29" spans="1:17" x14ac:dyDescent="0.4">
      <c r="A29" s="2" t="s">
        <v>37</v>
      </c>
      <c r="B29" s="6">
        <v>635.14</v>
      </c>
    </row>
    <row r="30" spans="1:17" x14ac:dyDescent="0.4">
      <c r="A30" s="2" t="s">
        <v>25</v>
      </c>
      <c r="B30" s="6">
        <v>433.6</v>
      </c>
    </row>
    <row r="31" spans="1:17" x14ac:dyDescent="0.4">
      <c r="A31" s="2" t="s">
        <v>4</v>
      </c>
      <c r="B31" s="4">
        <v>1209.3399999999999</v>
      </c>
    </row>
    <row r="32" spans="1:17" x14ac:dyDescent="0.4">
      <c r="A32" s="2" t="s">
        <v>28</v>
      </c>
      <c r="B32" s="4">
        <v>546.24</v>
      </c>
    </row>
    <row r="33" spans="1:2" x14ac:dyDescent="0.4">
      <c r="B33" s="33">
        <f>SUM(B17:B32)</f>
        <v>42357.979999999996</v>
      </c>
    </row>
    <row r="34" spans="1:2" x14ac:dyDescent="0.4">
      <c r="A34" s="15" t="s">
        <v>15</v>
      </c>
      <c r="B34" s="35">
        <f>SUM(B15-B33)</f>
        <v>76460.37000000001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20" workbookViewId="0">
      <selection activeCell="C12" sqref="C12"/>
    </sheetView>
  </sheetViews>
  <sheetFormatPr defaultRowHeight="15" x14ac:dyDescent="0.25"/>
  <cols>
    <col min="1" max="1" width="36.85546875" customWidth="1"/>
    <col min="7" max="7" width="16.140625" style="10" customWidth="1"/>
    <col min="8" max="8" width="18.140625" customWidth="1"/>
  </cols>
  <sheetData>
    <row r="1" spans="1:8" s="8" customFormat="1" ht="18" x14ac:dyDescent="0.35">
      <c r="A1" s="8" t="s">
        <v>29</v>
      </c>
      <c r="G1" s="9"/>
    </row>
    <row r="3" spans="1:8" x14ac:dyDescent="0.25">
      <c r="A3" t="s">
        <v>30</v>
      </c>
      <c r="G3" s="10">
        <v>39434.379999999997</v>
      </c>
    </row>
    <row r="4" spans="1:8" x14ac:dyDescent="0.25">
      <c r="A4" t="s">
        <v>16</v>
      </c>
      <c r="G4" s="27">
        <v>51886.8</v>
      </c>
    </row>
    <row r="5" spans="1:8" ht="17.25" x14ac:dyDescent="0.4">
      <c r="A5" t="s">
        <v>17</v>
      </c>
      <c r="G5" s="13">
        <v>16385.3</v>
      </c>
      <c r="H5" s="14"/>
    </row>
    <row r="6" spans="1:8" x14ac:dyDescent="0.25">
      <c r="H6" s="29">
        <f>SUM(G3:G5)</f>
        <v>107706.48</v>
      </c>
    </row>
    <row r="7" spans="1:8" x14ac:dyDescent="0.25">
      <c r="G7" s="11"/>
    </row>
    <row r="8" spans="1:8" x14ac:dyDescent="0.25">
      <c r="A8" t="s">
        <v>18</v>
      </c>
      <c r="G8" s="10">
        <v>9966.41</v>
      </c>
    </row>
    <row r="9" spans="1:8" ht="17.25" x14ac:dyDescent="0.4">
      <c r="A9" t="s">
        <v>19</v>
      </c>
      <c r="G9" s="13">
        <v>38873.9</v>
      </c>
    </row>
    <row r="10" spans="1:8" x14ac:dyDescent="0.25">
      <c r="H10" s="28">
        <f>SUM(G8:G9)</f>
        <v>48840.31</v>
      </c>
    </row>
    <row r="11" spans="1:8" x14ac:dyDescent="0.25">
      <c r="G11" s="11"/>
    </row>
    <row r="12" spans="1:8" ht="17.25" x14ac:dyDescent="0.4">
      <c r="A12" t="s">
        <v>20</v>
      </c>
      <c r="H12" s="12">
        <v>58866.17</v>
      </c>
    </row>
    <row r="14" spans="1:8" x14ac:dyDescent="0.25">
      <c r="A14" t="s">
        <v>21</v>
      </c>
      <c r="G14" s="30">
        <v>933182.92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2015-2016</vt:lpstr>
      <vt:lpstr>Accounting statement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Visick</dc:creator>
  <cp:lastModifiedBy>Sandy Visick</cp:lastModifiedBy>
  <cp:lastPrinted>2016-05-05T07:59:52Z</cp:lastPrinted>
  <dcterms:created xsi:type="dcterms:W3CDTF">2014-06-24T11:22:14Z</dcterms:created>
  <dcterms:modified xsi:type="dcterms:W3CDTF">2017-05-02T18:37:30Z</dcterms:modified>
</cp:coreProperties>
</file>